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RVNO\Minivolleyball\"/>
    </mc:Choice>
  </mc:AlternateContent>
  <xr:revisionPtr revIDLastSave="0" documentId="8_{B83C0022-D3EC-4C60-BD5E-29FD1780C908}" xr6:coauthVersionLast="47" xr6:coauthVersionMax="47" xr10:uidLastSave="{00000000-0000-0000-0000-000000000000}"/>
  <bookViews>
    <workbookView xWindow="4485" yWindow="870" windowWidth="21075" windowHeight="14235" tabRatio="631" activeTab="5"/>
  </bookViews>
  <sheets>
    <sheet name="Eingaben" sheetId="1" r:id="rId1"/>
    <sheet name="Spielplan" sheetId="4" r:id="rId2"/>
    <sheet name="Runde 1 und 2" sheetId="2" r:id="rId3"/>
    <sheet name="Runde 3 und 4" sheetId="5" r:id="rId4"/>
    <sheet name="Runde 5 und 6" sheetId="6" r:id="rId5"/>
    <sheet name="Resultate" sheetId="12" r:id="rId6"/>
  </sheets>
  <calcPr calcId="181029"/>
</workbook>
</file>

<file path=xl/calcChain.xml><?xml version="1.0" encoding="utf-8"?>
<calcChain xmlns="http://schemas.openxmlformats.org/spreadsheetml/2006/main">
  <c r="N4" i="12" l="1"/>
  <c r="I6" i="12"/>
  <c r="M6" i="12"/>
  <c r="W6" i="12"/>
  <c r="N8" i="12"/>
  <c r="F11" i="12"/>
  <c r="P11" i="12"/>
  <c r="H11" i="12"/>
  <c r="I11" i="12"/>
  <c r="K11" i="12"/>
  <c r="L11" i="12"/>
  <c r="R11" i="12"/>
  <c r="N11" i="12"/>
  <c r="O11" i="12"/>
  <c r="S12" i="12"/>
  <c r="Q11" i="12"/>
  <c r="AA11" i="12"/>
  <c r="AE11" i="12"/>
  <c r="B12" i="12"/>
  <c r="F12" i="12"/>
  <c r="H12" i="12"/>
  <c r="I12" i="12"/>
  <c r="K12" i="12"/>
  <c r="Q12" i="12"/>
  <c r="L12" i="12"/>
  <c r="R12" i="12"/>
  <c r="N12" i="12"/>
  <c r="O12" i="12"/>
  <c r="P12" i="12"/>
  <c r="F13" i="12"/>
  <c r="AB12" i="12"/>
  <c r="AE12" i="12"/>
  <c r="H13" i="12"/>
  <c r="AD12" i="12"/>
  <c r="I13" i="12"/>
  <c r="K13" i="12"/>
  <c r="Q13" i="12"/>
  <c r="L13" i="12"/>
  <c r="N13" i="12"/>
  <c r="O13" i="12"/>
  <c r="P13" i="12"/>
  <c r="R13" i="12"/>
  <c r="AA13" i="12"/>
  <c r="AE13" i="12"/>
  <c r="I14" i="12"/>
  <c r="Q14" i="12"/>
  <c r="K14" i="12"/>
  <c r="AD15" i="12"/>
  <c r="AE15" i="12"/>
  <c r="L14" i="12"/>
  <c r="N14" i="12"/>
  <c r="O14" i="12"/>
  <c r="S15" i="12"/>
  <c r="P14" i="12"/>
  <c r="R14" i="12"/>
  <c r="AA14" i="12"/>
  <c r="AE14" i="12"/>
  <c r="B15" i="12"/>
  <c r="I15" i="12"/>
  <c r="K15" i="12"/>
  <c r="Q15" i="12"/>
  <c r="L15" i="12"/>
  <c r="N15" i="12"/>
  <c r="O15" i="12"/>
  <c r="P15" i="12"/>
  <c r="R15" i="12"/>
  <c r="I16" i="12"/>
  <c r="Q16" i="12"/>
  <c r="AB15" i="12"/>
  <c r="K16" i="12"/>
  <c r="L16" i="12"/>
  <c r="N16" i="12"/>
  <c r="R16" i="12"/>
  <c r="O16" i="12"/>
  <c r="P16" i="12"/>
  <c r="T15" i="12"/>
  <c r="AA16" i="12"/>
  <c r="AE16" i="12"/>
  <c r="L17" i="12"/>
  <c r="N17" i="12"/>
  <c r="R17" i="12"/>
  <c r="O17" i="12"/>
  <c r="P17" i="12"/>
  <c r="Q17" i="12"/>
  <c r="U18" i="12"/>
  <c r="AA17" i="12"/>
  <c r="AE17" i="12"/>
  <c r="B18" i="12"/>
  <c r="L18" i="12"/>
  <c r="R18" i="12"/>
  <c r="N18" i="12"/>
  <c r="O18" i="12"/>
  <c r="P18" i="12"/>
  <c r="T18" i="12"/>
  <c r="Q18" i="12"/>
  <c r="AD18" i="12"/>
  <c r="L19" i="12"/>
  <c r="AB18" i="12"/>
  <c r="AE18" i="12"/>
  <c r="N19" i="12"/>
  <c r="O19" i="12"/>
  <c r="P19" i="12"/>
  <c r="Q19" i="12"/>
  <c r="AA19" i="12"/>
  <c r="AE19" i="12"/>
  <c r="O20" i="12"/>
  <c r="P20" i="12"/>
  <c r="X21" i="12"/>
  <c r="Q20" i="12"/>
  <c r="U21" i="12"/>
  <c r="R20" i="12"/>
  <c r="V21" i="12"/>
  <c r="AA20" i="12"/>
  <c r="AE20" i="12"/>
  <c r="B21" i="12"/>
  <c r="O21" i="12"/>
  <c r="P21" i="12"/>
  <c r="Q21" i="12"/>
  <c r="R21" i="12"/>
  <c r="AB21" i="12"/>
  <c r="AE21" i="12"/>
  <c r="AD21" i="12"/>
  <c r="O22" i="12"/>
  <c r="P22" i="12"/>
  <c r="Q22" i="12"/>
  <c r="R22" i="12"/>
  <c r="AA22" i="12"/>
  <c r="AE22" i="12"/>
  <c r="L4" i="2"/>
  <c r="AI4" i="2"/>
  <c r="H9" i="2"/>
  <c r="K9" i="2"/>
  <c r="N9" i="2"/>
  <c r="AE9" i="2"/>
  <c r="AH9" i="2"/>
  <c r="AK9" i="2"/>
  <c r="I11" i="2"/>
  <c r="P11" i="2"/>
  <c r="AF11" i="2"/>
  <c r="AM11" i="2"/>
  <c r="L14" i="2"/>
  <c r="AI14" i="2"/>
  <c r="J17" i="2"/>
  <c r="L17" i="2"/>
  <c r="AG17" i="2"/>
  <c r="AI17" i="2"/>
  <c r="L4" i="5"/>
  <c r="AI4" i="5"/>
  <c r="H9" i="5"/>
  <c r="K9" i="5"/>
  <c r="N9" i="5"/>
  <c r="AE9" i="5"/>
  <c r="AH9" i="5"/>
  <c r="AK9" i="5"/>
  <c r="I11" i="5"/>
  <c r="P11" i="5"/>
  <c r="AF11" i="5"/>
  <c r="AM11" i="5"/>
  <c r="L14" i="5"/>
  <c r="AI14" i="5"/>
  <c r="J17" i="5"/>
  <c r="L17" i="5"/>
  <c r="AG17" i="5"/>
  <c r="AI17" i="5"/>
  <c r="L4" i="6"/>
  <c r="AI4" i="6"/>
  <c r="H9" i="6"/>
  <c r="K9" i="6"/>
  <c r="N9" i="6"/>
  <c r="AE9" i="6"/>
  <c r="AH9" i="6"/>
  <c r="AK9" i="6"/>
  <c r="I11" i="6"/>
  <c r="P11" i="6"/>
  <c r="AF11" i="6"/>
  <c r="AM11" i="6"/>
  <c r="L14" i="6"/>
  <c r="AI14" i="6"/>
  <c r="J17" i="6"/>
  <c r="L17" i="6"/>
  <c r="AG17" i="6"/>
  <c r="AI17" i="6"/>
  <c r="F4" i="4"/>
  <c r="D6" i="4"/>
  <c r="E6" i="4"/>
  <c r="F6" i="4"/>
  <c r="F8" i="4"/>
  <c r="B10" i="4"/>
  <c r="A13" i="4"/>
  <c r="C13" i="4"/>
  <c r="D13" i="4"/>
  <c r="A15" i="4"/>
  <c r="C15" i="4"/>
  <c r="D15" i="4"/>
  <c r="A17" i="4"/>
  <c r="C17" i="4"/>
  <c r="D17" i="4"/>
  <c r="A19" i="4"/>
  <c r="C19" i="4"/>
  <c r="D19" i="4"/>
  <c r="A21" i="4"/>
  <c r="C21" i="4"/>
  <c r="D21" i="4"/>
  <c r="A23" i="4"/>
  <c r="C23" i="4"/>
  <c r="D23" i="4"/>
  <c r="S21" i="12"/>
  <c r="R19" i="12"/>
  <c r="S18" i="12"/>
  <c r="T12" i="12"/>
  <c r="X12" i="12"/>
  <c r="AA12" i="12"/>
  <c r="Z12" i="12"/>
  <c r="U12" i="12"/>
  <c r="V15" i="12"/>
  <c r="W15" i="12"/>
  <c r="V12" i="12"/>
  <c r="W12" i="12"/>
  <c r="X15" i="12"/>
  <c r="U15" i="12"/>
  <c r="Z15" i="12"/>
  <c r="V18" i="12"/>
  <c r="W18" i="12"/>
  <c r="Z18" i="12"/>
  <c r="Z21" i="12"/>
  <c r="AA21" i="12"/>
  <c r="T21" i="12"/>
  <c r="W21" i="12"/>
  <c r="X18" i="12"/>
  <c r="AA18" i="12"/>
  <c r="AA15" i="12"/>
</calcChain>
</file>

<file path=xl/sharedStrings.xml><?xml version="1.0" encoding="utf-8"?>
<sst xmlns="http://schemas.openxmlformats.org/spreadsheetml/2006/main" count="261" uniqueCount="40">
  <si>
    <t>Runde</t>
  </si>
  <si>
    <t>Vorrunde</t>
  </si>
  <si>
    <t>Kategorie</t>
  </si>
  <si>
    <t>Geschlecht</t>
  </si>
  <si>
    <t>Mädchen</t>
  </si>
  <si>
    <t>Gruppe</t>
  </si>
  <si>
    <t>Rückrunde</t>
  </si>
  <si>
    <t>Zwischenrunde</t>
  </si>
  <si>
    <t>Finalrunde</t>
  </si>
  <si>
    <t>Knaben</t>
  </si>
  <si>
    <t>Mannschaften</t>
  </si>
  <si>
    <t>Saison</t>
  </si>
  <si>
    <t>:</t>
  </si>
  <si>
    <t>Matchblatt</t>
  </si>
  <si>
    <t>.</t>
  </si>
  <si>
    <t>S</t>
  </si>
  <si>
    <t>T</t>
  </si>
  <si>
    <t>Minivolleyball</t>
  </si>
  <si>
    <t>RVNO - Regionalmeisterschaften - RVNO</t>
  </si>
  <si>
    <t>Feld</t>
  </si>
  <si>
    <t xml:space="preserve">Sieger mit </t>
  </si>
  <si>
    <t>Unterschriften Kapitän</t>
  </si>
  <si>
    <t>Schiedsrichter</t>
  </si>
  <si>
    <t>Schiri</t>
  </si>
  <si>
    <t>Punkte</t>
  </si>
  <si>
    <t>Sätze</t>
  </si>
  <si>
    <t>Bälle</t>
  </si>
  <si>
    <t>Rang</t>
  </si>
  <si>
    <t>Bei Punktgleichheit entscheidet:</t>
  </si>
  <si>
    <t>nicht ausfüllen - wird automatisch berechnet</t>
  </si>
  <si>
    <t>Nach dem Ausfüllen der grün markierten Felder</t>
  </si>
  <si>
    <t>sind der Spielplan, die Matchblätter und die</t>
  </si>
  <si>
    <t>Resultatübersicht bereit für den Ausdruck.</t>
  </si>
  <si>
    <t>Beim Anklicken der einzelnen Felder wird ein</t>
  </si>
  <si>
    <t>kurzer Hilfetext angezeigt.</t>
  </si>
  <si>
    <t>U15 - Mini</t>
  </si>
  <si>
    <t>U13 - Mini</t>
  </si>
  <si>
    <t>U11 - Mini</t>
  </si>
  <si>
    <t>1. Satzverhältnis</t>
  </si>
  <si>
    <t>2. Ballverhältnis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</si>
</sst>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Winterthur"/>
    </font>
    <font>
      <sz val="10"/>
      <name val="Winterthu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Winterthur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Winterthur"/>
    </font>
    <font>
      <sz val="8"/>
      <name val="Winterthur"/>
      <family val="2"/>
    </font>
    <font>
      <sz val="12"/>
      <name val="Winterthur"/>
    </font>
    <font>
      <sz val="10"/>
      <name val="Winterthur"/>
    </font>
    <font>
      <b/>
      <sz val="11"/>
      <name val="Arial"/>
      <family val="2"/>
    </font>
    <font>
      <sz val="10"/>
      <name val="Arial"/>
    </font>
    <font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4" xfId="0" applyFont="1" applyBorder="1"/>
    <xf numFmtId="0" fontId="3" fillId="0" borderId="0" xfId="0" applyFont="1" applyBorder="1" applyAlignment="1">
      <alignment horizontal="center"/>
    </xf>
    <xf numFmtId="0" fontId="8" fillId="0" borderId="4" xfId="0" applyFont="1" applyBorder="1"/>
    <xf numFmtId="0" fontId="11" fillId="0" borderId="0" xfId="0" applyFont="1"/>
    <xf numFmtId="0" fontId="2" fillId="0" borderId="5" xfId="0" applyFont="1" applyBorder="1"/>
    <xf numFmtId="0" fontId="4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1" fillId="0" borderId="0" xfId="0" applyFont="1"/>
    <xf numFmtId="0" fontId="9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7" fillId="0" borderId="0" xfId="1" applyProtection="1">
      <protection locked="0"/>
    </xf>
    <xf numFmtId="0" fontId="17" fillId="0" borderId="0" xfId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7" fillId="0" borderId="4" xfId="1" applyBorder="1" applyProtection="1">
      <protection locked="0"/>
    </xf>
    <xf numFmtId="0" fontId="17" fillId="0" borderId="4" xfId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6" xfId="1" applyFont="1" applyBorder="1" applyProtection="1"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/>
      <protection locked="0"/>
    </xf>
    <xf numFmtId="0" fontId="18" fillId="0" borderId="4" xfId="1" applyFont="1" applyBorder="1" applyAlignment="1" applyProtection="1">
      <alignment horizontal="center"/>
      <protection locked="0"/>
    </xf>
    <xf numFmtId="0" fontId="4" fillId="0" borderId="4" xfId="1" applyFont="1" applyBorder="1" applyProtection="1">
      <protection locked="0"/>
    </xf>
    <xf numFmtId="0" fontId="18" fillId="0" borderId="4" xfId="1" applyFont="1" applyBorder="1" applyProtection="1">
      <protection locked="0"/>
    </xf>
    <xf numFmtId="0" fontId="4" fillId="0" borderId="7" xfId="1" applyFont="1" applyBorder="1" applyProtection="1">
      <protection locked="0"/>
    </xf>
    <xf numFmtId="0" fontId="18" fillId="0" borderId="7" xfId="1" applyFont="1" applyBorder="1" applyProtection="1">
      <protection locked="0"/>
    </xf>
    <xf numFmtId="0" fontId="18" fillId="0" borderId="6" xfId="1" applyFont="1" applyBorder="1" applyProtection="1">
      <protection locked="0"/>
    </xf>
    <xf numFmtId="0" fontId="18" fillId="0" borderId="0" xfId="1" applyFont="1" applyProtection="1">
      <protection locked="0"/>
    </xf>
    <xf numFmtId="0" fontId="4" fillId="0" borderId="8" xfId="1" applyFont="1" applyBorder="1" applyProtection="1">
      <protection locked="0"/>
    </xf>
    <xf numFmtId="0" fontId="19" fillId="2" borderId="0" xfId="1" applyFont="1" applyFill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0" fontId="19" fillId="3" borderId="0" xfId="1" applyFont="1" applyFill="1" applyAlignment="1" applyProtection="1">
      <alignment horizontal="center"/>
    </xf>
    <xf numFmtId="0" fontId="19" fillId="3" borderId="8" xfId="1" applyFont="1" applyFill="1" applyBorder="1" applyAlignment="1" applyProtection="1">
      <alignment horizontal="center"/>
    </xf>
    <xf numFmtId="0" fontId="19" fillId="3" borderId="0" xfId="1" applyFont="1" applyFill="1" applyBorder="1" applyAlignment="1" applyProtection="1">
      <alignment horizontal="center"/>
    </xf>
    <xf numFmtId="0" fontId="17" fillId="3" borderId="0" xfId="1" applyFill="1" applyProtection="1"/>
    <xf numFmtId="0" fontId="17" fillId="3" borderId="8" xfId="1" applyFill="1" applyBorder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17" fillId="3" borderId="8" xfId="1" applyFill="1" applyBorder="1" applyAlignment="1" applyProtection="1">
      <alignment horizontal="left"/>
    </xf>
    <xf numFmtId="2" fontId="17" fillId="3" borderId="9" xfId="1" applyNumberFormat="1" applyFill="1" applyBorder="1" applyAlignment="1" applyProtection="1">
      <alignment horizontal="left"/>
    </xf>
    <xf numFmtId="0" fontId="17" fillId="3" borderId="8" xfId="1" applyFill="1" applyBorder="1" applyProtection="1"/>
    <xf numFmtId="0" fontId="4" fillId="0" borderId="10" xfId="1" applyFont="1" applyBorder="1" applyProtection="1">
      <protection locked="0"/>
    </xf>
    <xf numFmtId="0" fontId="19" fillId="2" borderId="4" xfId="1" applyFont="1" applyFill="1" applyBorder="1" applyAlignment="1" applyProtection="1">
      <alignment horizontal="center"/>
    </xf>
    <xf numFmtId="0" fontId="19" fillId="2" borderId="10" xfId="1" applyFont="1" applyFill="1" applyBorder="1" applyAlignment="1" applyProtection="1">
      <alignment horizontal="center"/>
    </xf>
    <xf numFmtId="0" fontId="19" fillId="3" borderId="4" xfId="1" applyFont="1" applyFill="1" applyBorder="1" applyAlignment="1" applyProtection="1">
      <alignment horizontal="center"/>
    </xf>
    <xf numFmtId="0" fontId="19" fillId="3" borderId="10" xfId="1" applyFont="1" applyFill="1" applyBorder="1" applyAlignment="1" applyProtection="1">
      <alignment horizontal="center"/>
    </xf>
    <xf numFmtId="0" fontId="19" fillId="3" borderId="11" xfId="1" applyFont="1" applyFill="1" applyBorder="1" applyAlignment="1" applyProtection="1">
      <alignment horizontal="center"/>
    </xf>
    <xf numFmtId="0" fontId="17" fillId="3" borderId="11" xfId="1" applyFill="1" applyBorder="1" applyProtection="1"/>
    <xf numFmtId="0" fontId="17" fillId="3" borderId="4" xfId="1" applyFill="1" applyBorder="1" applyProtection="1"/>
    <xf numFmtId="0" fontId="17" fillId="3" borderId="10" xfId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0" fontId="17" fillId="3" borderId="10" xfId="1" applyFill="1" applyBorder="1" applyAlignment="1" applyProtection="1">
      <alignment horizontal="left"/>
    </xf>
    <xf numFmtId="2" fontId="17" fillId="3" borderId="12" xfId="1" applyNumberFormat="1" applyFill="1" applyBorder="1" applyAlignment="1" applyProtection="1">
      <alignment horizontal="left"/>
    </xf>
    <xf numFmtId="0" fontId="4" fillId="3" borderId="4" xfId="1" applyFont="1" applyFill="1" applyBorder="1" applyAlignment="1" applyProtection="1">
      <alignment horizontal="center"/>
    </xf>
    <xf numFmtId="0" fontId="19" fillId="0" borderId="0" xfId="1" applyFont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</xf>
    <xf numFmtId="0" fontId="19" fillId="0" borderId="8" xfId="1" applyFont="1" applyBorder="1" applyAlignment="1" applyProtection="1">
      <alignment horizontal="center"/>
      <protection locked="0"/>
    </xf>
    <xf numFmtId="0" fontId="19" fillId="0" borderId="4" xfId="1" applyFont="1" applyBorder="1" applyAlignment="1" applyProtection="1">
      <alignment horizontal="center"/>
      <protection locked="0"/>
    </xf>
    <xf numFmtId="0" fontId="19" fillId="0" borderId="4" xfId="1" applyFont="1" applyBorder="1" applyAlignment="1" applyProtection="1">
      <alignment horizontal="center"/>
    </xf>
    <xf numFmtId="0" fontId="19" fillId="0" borderId="10" xfId="1" applyFont="1" applyBorder="1" applyAlignment="1" applyProtection="1">
      <alignment horizontal="center"/>
      <protection locked="0"/>
    </xf>
    <xf numFmtId="0" fontId="19" fillId="2" borderId="0" xfId="1" applyFont="1" applyFill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/>
    </xf>
    <xf numFmtId="0" fontId="20" fillId="0" borderId="0" xfId="1" applyFont="1" applyProtection="1">
      <protection locked="0"/>
    </xf>
    <xf numFmtId="0" fontId="17" fillId="3" borderId="0" xfId="1" applyFill="1" applyProtection="1">
      <protection locked="0"/>
    </xf>
    <xf numFmtId="0" fontId="6" fillId="0" borderId="0" xfId="1" applyFont="1" applyProtection="1">
      <protection locked="0"/>
    </xf>
    <xf numFmtId="0" fontId="17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4" fillId="0" borderId="4" xfId="1" applyFont="1" applyBorder="1" applyAlignment="1" applyProtection="1">
      <alignment horizontal="left"/>
      <protection locked="0"/>
    </xf>
    <xf numFmtId="0" fontId="17" fillId="0" borderId="4" xfId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right"/>
      <protection locked="0"/>
    </xf>
    <xf numFmtId="0" fontId="6" fillId="0" borderId="0" xfId="1" applyFont="1" applyAlignment="1" applyProtection="1">
      <alignment horizontal="left"/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0" xfId="1" applyFont="1" applyAlignment="1" applyProtection="1">
      <alignment horizontal="right"/>
      <protection locked="0"/>
    </xf>
    <xf numFmtId="0" fontId="11" fillId="0" borderId="0" xfId="1" applyFont="1" applyAlignment="1" applyProtection="1">
      <alignment horizontal="left"/>
      <protection locked="0"/>
    </xf>
    <xf numFmtId="0" fontId="21" fillId="0" borderId="4" xfId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4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1" applyFont="1" applyAlignment="1" applyProtection="1">
      <alignment horizontal="right"/>
      <protection locked="0"/>
    </xf>
  </cellXfs>
  <cellStyles count="2">
    <cellStyle name="Standard" xfId="0" builtinId="0"/>
    <cellStyle name="Standard_GruppeX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9525</xdr:rowOff>
    </xdr:from>
    <xdr:to>
      <xdr:col>5</xdr:col>
      <xdr:colOff>685800</xdr:colOff>
      <xdr:row>0</xdr:row>
      <xdr:rowOff>800100</xdr:rowOff>
    </xdr:to>
    <xdr:pic>
      <xdr:nvPicPr>
        <xdr:cNvPr id="2051" name="Picture 1" descr="C:\Documents and Settings\c259969\My Documents\My Pictures\RVNO_Logo.jpg">
          <a:extLst>
            <a:ext uri="{FF2B5EF4-FFF2-40B4-BE49-F238E27FC236}">
              <a16:creationId xmlns:a16="http://schemas.microsoft.com/office/drawing/2014/main" id="{A05823C7-4D1F-939A-CF5B-7D134EAB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1030" name="Picture 2" descr="H:\DATA\RVNO_Logo.jpg">
          <a:extLst>
            <a:ext uri="{FF2B5EF4-FFF2-40B4-BE49-F238E27FC236}">
              <a16:creationId xmlns:a16="http://schemas.microsoft.com/office/drawing/2014/main" id="{F0B1CCFB-AFB0-AA10-5DDD-701FC8BD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1031" name="Picture 3" descr="H:\DATA\RVNO_Logo.jpg">
          <a:extLst>
            <a:ext uri="{FF2B5EF4-FFF2-40B4-BE49-F238E27FC236}">
              <a16:creationId xmlns:a16="http://schemas.microsoft.com/office/drawing/2014/main" id="{AD7B21CE-E97E-44E8-10D1-7978B0C6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3077" name="Picture 1" descr="H:\DATA\RVNO_Logo.jpg">
          <a:extLst>
            <a:ext uri="{FF2B5EF4-FFF2-40B4-BE49-F238E27FC236}">
              <a16:creationId xmlns:a16="http://schemas.microsoft.com/office/drawing/2014/main" id="{686C0205-C461-3B72-4853-CAAB93FE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3078" name="Picture 2" descr="H:\DATA\RVNO_Logo.jpg">
          <a:extLst>
            <a:ext uri="{FF2B5EF4-FFF2-40B4-BE49-F238E27FC236}">
              <a16:creationId xmlns:a16="http://schemas.microsoft.com/office/drawing/2014/main" id="{166DE82D-2E92-BDB7-2112-3D53137C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4101" name="Picture 1" descr="H:\DATA\RVNO_Logo.jpg">
          <a:extLst>
            <a:ext uri="{FF2B5EF4-FFF2-40B4-BE49-F238E27FC236}">
              <a16:creationId xmlns:a16="http://schemas.microsoft.com/office/drawing/2014/main" id="{B5606E6B-6C26-30BE-78FD-5C2D600B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4102" name="Picture 2" descr="H:\DATA\RVNO_Logo.jpg">
          <a:extLst>
            <a:ext uri="{FF2B5EF4-FFF2-40B4-BE49-F238E27FC236}">
              <a16:creationId xmlns:a16="http://schemas.microsoft.com/office/drawing/2014/main" id="{18BD7504-72D8-5193-CC0F-F38F37FF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19050</xdr:rowOff>
    </xdr:from>
    <xdr:to>
      <xdr:col>22</xdr:col>
      <xdr:colOff>361950</xdr:colOff>
      <xdr:row>0</xdr:row>
      <xdr:rowOff>809625</xdr:rowOff>
    </xdr:to>
    <xdr:pic>
      <xdr:nvPicPr>
        <xdr:cNvPr id="10244" name="Picture 2" descr="C:\Documents and Settings\c259969\My Documents\My Pictures\RVNO_Logo.jpg">
          <a:extLst>
            <a:ext uri="{FF2B5EF4-FFF2-40B4-BE49-F238E27FC236}">
              <a16:creationId xmlns:a16="http://schemas.microsoft.com/office/drawing/2014/main" id="{E3F3FA97-E954-4E5B-F3F3-4D69C7DD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3"/>
  <sheetViews>
    <sheetView workbookViewId="0">
      <selection activeCell="C3" sqref="C3"/>
    </sheetView>
  </sheetViews>
  <sheetFormatPr baseColWidth="10" defaultRowHeight="12.75"/>
  <cols>
    <col min="1" max="1" width="13.5703125" style="1" bestFit="1" customWidth="1"/>
    <col min="2" max="2" width="4.7109375" style="1" customWidth="1"/>
    <col min="3" max="3" width="21.42578125" style="1" customWidth="1"/>
    <col min="4" max="16384" width="11.42578125" style="1"/>
  </cols>
  <sheetData>
    <row r="3" spans="1:5">
      <c r="A3" s="40" t="s">
        <v>11</v>
      </c>
      <c r="C3" s="129"/>
      <c r="E3" s="1" t="s">
        <v>30</v>
      </c>
    </row>
    <row r="4" spans="1:5">
      <c r="E4" s="1" t="s">
        <v>31</v>
      </c>
    </row>
    <row r="5" spans="1:5">
      <c r="A5" s="40" t="s">
        <v>0</v>
      </c>
      <c r="B5" s="40"/>
      <c r="C5" s="129"/>
      <c r="E5" s="1" t="s">
        <v>32</v>
      </c>
    </row>
    <row r="6" spans="1:5">
      <c r="A6" s="40"/>
      <c r="B6" s="40"/>
    </row>
    <row r="7" spans="1:5">
      <c r="A7" s="40" t="s">
        <v>2</v>
      </c>
      <c r="B7" s="40"/>
      <c r="C7" s="129"/>
      <c r="E7" s="1" t="s">
        <v>33</v>
      </c>
    </row>
    <row r="8" spans="1:5">
      <c r="A8" s="40"/>
      <c r="B8" s="40"/>
      <c r="E8" s="1" t="s">
        <v>34</v>
      </c>
    </row>
    <row r="9" spans="1:5">
      <c r="A9" s="40" t="s">
        <v>3</v>
      </c>
      <c r="B9" s="40"/>
      <c r="C9" s="129"/>
    </row>
    <row r="10" spans="1:5">
      <c r="A10" s="40"/>
      <c r="B10" s="40"/>
    </row>
    <row r="11" spans="1:5">
      <c r="A11" s="40" t="s">
        <v>5</v>
      </c>
      <c r="B11" s="40"/>
      <c r="C11" s="129"/>
    </row>
    <row r="12" spans="1:5">
      <c r="A12" s="40"/>
      <c r="B12" s="40"/>
    </row>
    <row r="13" spans="1:5">
      <c r="A13" s="40" t="s">
        <v>19</v>
      </c>
      <c r="B13" s="40"/>
      <c r="C13" s="130"/>
    </row>
    <row r="14" spans="1:5">
      <c r="A14" s="40"/>
      <c r="B14" s="40"/>
      <c r="C14" s="132"/>
    </row>
    <row r="15" spans="1:5">
      <c r="A15" s="40"/>
      <c r="B15" s="40"/>
    </row>
    <row r="16" spans="1:5">
      <c r="A16" s="40" t="s">
        <v>10</v>
      </c>
      <c r="B16" s="40"/>
    </row>
    <row r="17" spans="1:3">
      <c r="A17" s="40">
        <v>1</v>
      </c>
      <c r="B17" s="40"/>
      <c r="C17" s="129"/>
    </row>
    <row r="18" spans="1:3">
      <c r="A18" s="40">
        <v>2</v>
      </c>
      <c r="B18" s="40"/>
      <c r="C18" s="129"/>
    </row>
    <row r="19" spans="1:3">
      <c r="A19" s="40">
        <v>3</v>
      </c>
      <c r="B19" s="40"/>
      <c r="C19" s="129"/>
    </row>
    <row r="20" spans="1:3">
      <c r="A20" s="40">
        <v>4</v>
      </c>
      <c r="B20" s="40"/>
      <c r="C20" s="129"/>
    </row>
    <row r="21" spans="1:3">
      <c r="A21" s="40"/>
      <c r="B21" s="40"/>
      <c r="C21" s="131"/>
    </row>
    <row r="22" spans="1:3">
      <c r="A22" s="40"/>
      <c r="B22" s="40"/>
      <c r="C22" s="131"/>
    </row>
    <row r="100" spans="1:5">
      <c r="A100" s="1" t="s">
        <v>1</v>
      </c>
      <c r="C100" s="1" t="s">
        <v>35</v>
      </c>
      <c r="E100" s="1" t="s">
        <v>4</v>
      </c>
    </row>
    <row r="101" spans="1:5">
      <c r="A101" s="1" t="s">
        <v>6</v>
      </c>
      <c r="C101" s="1" t="s">
        <v>36</v>
      </c>
      <c r="E101" s="1" t="s">
        <v>9</v>
      </c>
    </row>
    <row r="102" spans="1:5">
      <c r="A102" s="1" t="s">
        <v>7</v>
      </c>
      <c r="C102" s="1" t="s">
        <v>37</v>
      </c>
    </row>
    <row r="103" spans="1:5">
      <c r="A103" s="1" t="s">
        <v>8</v>
      </c>
    </row>
  </sheetData>
  <phoneticPr fontId="0" type="noConversion"/>
  <dataValidations count="13">
    <dataValidation allowBlank="1" showInputMessage="1" showErrorMessage="1" promptTitle="Ausfüllen" prompt="Bitte die Gruppe gemäss dem Spielplan eintragen (z.B. A, B, C, etc.)!" sqref="C11"/>
    <dataValidation allowBlank="1" showInputMessage="1" showErrorMessage="1" promptTitle="Ausfüllen" prompt="Bitte das Spielfeld für diese Gruppe eintragen (z.B. 1,3, 5, etc.)!" sqref="C13"/>
    <dataValidation allowBlank="1" sqref="C14"/>
    <dataValidation allowBlank="1" showInputMessage="1" showErrorMessage="1" promptTitle="Ausfüllen" prompt="Bitte das erste Team dieser Gruppe eintragen (gemäss Spielplan)!" sqref="C17"/>
    <dataValidation allowBlank="1" showInputMessage="1" showErrorMessage="1" promptTitle="Ausfüllen" prompt="Bitte das zweite Team dieser Gruppe eintragen (gemäss Spielplan)!" sqref="C18"/>
    <dataValidation allowBlank="1" showInputMessage="1" showErrorMessage="1" promptTitle="Ausfüllen" prompt="Bitte das dritte Team dieser Gruppe eintragen (gemäss Spielplan)!" sqref="C19"/>
    <dataValidation allowBlank="1" showInputMessage="1" showErrorMessage="1" promptTitle="Ausfüllen" prompt="Bitte das vierte Team dieser Gruppe eintragen (gemäss Spielplan)!" sqref="C20"/>
    <dataValidation allowBlank="1" showInputMessage="1" showErrorMessage="1" promptTitle="Ausfüllen" prompt="Bitte das fünfte Team dieser Gruppe eintragen (gemäss Spielplan)!" sqref="C21"/>
    <dataValidation allowBlank="1" showInputMessage="1" showErrorMessage="1" promptTitle="Ausfüllen" prompt="Bitte das sechste Team dieser Gruppe eintragen (gemäss Spielplan)!" sqref="C22"/>
    <dataValidation allowBlank="1" showInputMessage="1" showErrorMessage="1" promptTitle="Ausfüllen" prompt="Bitte die Saison eintragen (z.B. 2007 / 2008)!" sqref="C3"/>
    <dataValidation type="list" allowBlank="1" showInputMessage="1" showErrorMessage="1" errorTitle="Fehler" error="Bitte eine gültige Runde auswählen!" promptTitle="Auswahl" prompt="Bitte die passende Runde auswählen!" sqref="C5">
      <formula1>$A$100:$A$103</formula1>
    </dataValidation>
    <dataValidation type="list" allowBlank="1" showInputMessage="1" showErrorMessage="1" errorTitle="Fehler" error="Bitte eine gültige Kategorie auswählen!" promptTitle="Auswahl" prompt="Bitte die passende Kategorie auswählen!" sqref="C7">
      <formula1>$C$100:$C$102</formula1>
    </dataValidation>
    <dataValidation type="list" allowBlank="1" showInputMessage="1" showErrorMessage="1" errorTitle="Fehler" error="Bitte ein gültiges Geschlecht auswählen!" promptTitle="Auswahl" prompt="Bitte das passende Geschlecht auswählen!" sqref="C9">
      <formula1>$E$100:$E$101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RowHeight="12"/>
  <cols>
    <col min="1" max="1" width="21.7109375" style="15" customWidth="1"/>
    <col min="2" max="2" width="2.28515625" style="18" customWidth="1"/>
    <col min="3" max="4" width="21.7109375" style="15" customWidth="1"/>
    <col min="5" max="5" width="5" style="15" customWidth="1"/>
    <col min="6" max="6" width="21.7109375" style="15" customWidth="1"/>
    <col min="7" max="7" width="2.28515625" style="18" customWidth="1"/>
    <col min="8" max="9" width="21.7109375" style="15" customWidth="1"/>
    <col min="10" max="16384" width="11.42578125" style="15"/>
  </cols>
  <sheetData>
    <row r="1" spans="1:9" ht="65.25" customHeight="1"/>
    <row r="2" spans="1:9" ht="17.25" customHeight="1"/>
    <row r="3" spans="1:9" ht="15.75">
      <c r="E3" s="6" t="s">
        <v>18</v>
      </c>
    </row>
    <row r="4" spans="1:9" ht="15.75">
      <c r="D4" s="7" t="s">
        <v>17</v>
      </c>
      <c r="F4" s="8">
        <f>Eingaben!C3</f>
        <v>0</v>
      </c>
    </row>
    <row r="5" spans="1:9" ht="13.5" customHeight="1">
      <c r="D5" s="7"/>
      <c r="F5" s="8"/>
    </row>
    <row r="6" spans="1:9" ht="13.5" customHeight="1">
      <c r="D6" s="125">
        <f>Eingaben!C5</f>
        <v>0</v>
      </c>
      <c r="E6" s="18">
        <f>Eingaben!C7</f>
        <v>0</v>
      </c>
      <c r="F6" s="17">
        <f>Eingaben!C9</f>
        <v>0</v>
      </c>
    </row>
    <row r="7" spans="1:9" ht="13.5" customHeight="1">
      <c r="D7" s="125"/>
      <c r="E7" s="18"/>
      <c r="F7" s="17"/>
    </row>
    <row r="8" spans="1:9" ht="18">
      <c r="D8" s="125"/>
      <c r="E8" s="127" t="s">
        <v>5</v>
      </c>
      <c r="F8" s="128">
        <f>Eingaben!C11</f>
        <v>0</v>
      </c>
    </row>
    <row r="9" spans="1:9" ht="20.100000000000001" customHeight="1">
      <c r="E9" s="8"/>
    </row>
    <row r="10" spans="1:9" s="5" customFormat="1" ht="15.75">
      <c r="A10" s="47" t="s">
        <v>19</v>
      </c>
      <c r="B10" s="48">
        <f>Eingaben!C13</f>
        <v>0</v>
      </c>
      <c r="C10" s="49"/>
      <c r="D10" s="49"/>
      <c r="F10" s="42"/>
      <c r="G10" s="133"/>
      <c r="H10" s="44"/>
      <c r="I10" s="44"/>
    </row>
    <row r="12" spans="1:9" ht="12.75">
      <c r="A12" s="1"/>
      <c r="B12" s="46"/>
      <c r="C12" s="1"/>
      <c r="D12" s="40" t="s">
        <v>23</v>
      </c>
      <c r="E12" s="1"/>
      <c r="F12" s="1"/>
      <c r="G12" s="46"/>
      <c r="H12" s="1"/>
      <c r="I12" s="40"/>
    </row>
    <row r="13" spans="1:9" ht="12.75">
      <c r="A13" s="1">
        <f>IF(Eingaben!$C$17="",1,Eingaben!$C$17)</f>
        <v>1</v>
      </c>
      <c r="B13" s="46" t="s">
        <v>12</v>
      </c>
      <c r="C13" s="41">
        <f>IF(Eingaben!$C$18="",2,Eingaben!$C$18)</f>
        <v>2</v>
      </c>
      <c r="D13" s="41">
        <f>IF(Eingaben!$C$20="",4,Eingaben!$C$20)</f>
        <v>4</v>
      </c>
      <c r="E13" s="1"/>
      <c r="F13" s="1"/>
      <c r="G13" s="46"/>
      <c r="H13" s="41"/>
      <c r="I13" s="41"/>
    </row>
    <row r="14" spans="1:9" ht="12.75">
      <c r="A14" s="1"/>
      <c r="B14" s="46"/>
      <c r="C14" s="41"/>
      <c r="D14" s="41"/>
      <c r="E14" s="1"/>
      <c r="F14" s="1"/>
      <c r="G14" s="46"/>
      <c r="H14" s="41"/>
      <c r="I14" s="41"/>
    </row>
    <row r="15" spans="1:9" ht="12.75">
      <c r="A15" s="1">
        <f>IF(Eingaben!$C$19="",3,Eingaben!$C$19)</f>
        <v>3</v>
      </c>
      <c r="B15" s="46" t="s">
        <v>12</v>
      </c>
      <c r="C15" s="41">
        <f>IF(Eingaben!$C$20="",4,Eingaben!$C$20)</f>
        <v>4</v>
      </c>
      <c r="D15" s="41">
        <f>IF(Eingaben!$C$18="",2,Eingaben!$C$18)</f>
        <v>2</v>
      </c>
      <c r="E15" s="1"/>
      <c r="F15" s="1"/>
      <c r="G15" s="46"/>
      <c r="H15" s="41"/>
      <c r="I15" s="41"/>
    </row>
    <row r="16" spans="1:9" ht="12.75">
      <c r="A16" s="1"/>
      <c r="B16" s="46"/>
      <c r="C16" s="41"/>
      <c r="D16" s="41"/>
      <c r="E16" s="1"/>
      <c r="F16" s="1"/>
      <c r="G16" s="46"/>
      <c r="H16" s="41"/>
      <c r="I16" s="41"/>
    </row>
    <row r="17" spans="1:9" ht="12.75">
      <c r="A17" s="1">
        <f>IF(Eingaben!$C$20="",4,Eingaben!$C$20)</f>
        <v>4</v>
      </c>
      <c r="B17" s="46" t="s">
        <v>12</v>
      </c>
      <c r="C17" s="41">
        <f>IF(Eingaben!$C$17="",1,Eingaben!$C$17)</f>
        <v>1</v>
      </c>
      <c r="D17" s="41">
        <f>IF(Eingaben!$C$19="",3,Eingaben!$C$19)</f>
        <v>3</v>
      </c>
      <c r="E17" s="1"/>
      <c r="F17" s="1"/>
      <c r="G17" s="46"/>
      <c r="H17" s="41"/>
      <c r="I17" s="41"/>
    </row>
    <row r="18" spans="1:9" ht="12.75">
      <c r="A18" s="1"/>
      <c r="B18" s="46"/>
      <c r="C18" s="41"/>
      <c r="D18" s="41"/>
      <c r="E18" s="1"/>
      <c r="F18" s="1"/>
      <c r="G18" s="46"/>
      <c r="H18" s="41"/>
      <c r="I18" s="41"/>
    </row>
    <row r="19" spans="1:9" ht="12.75">
      <c r="A19" s="1">
        <f>IF(Eingaben!$C$18="",2,Eingaben!$C$18)</f>
        <v>2</v>
      </c>
      <c r="B19" s="46" t="s">
        <v>12</v>
      </c>
      <c r="C19" s="41">
        <f>IF(Eingaben!$C$19="",3,Eingaben!$C$19)</f>
        <v>3</v>
      </c>
      <c r="D19" s="41">
        <f>IF(Eingaben!$C$17="",1,Eingaben!$C$17)</f>
        <v>1</v>
      </c>
      <c r="E19" s="1"/>
      <c r="F19" s="1"/>
      <c r="G19" s="46"/>
      <c r="H19" s="41"/>
      <c r="I19" s="41"/>
    </row>
    <row r="20" spans="1:9" ht="12.75">
      <c r="A20" s="1"/>
      <c r="B20" s="46"/>
      <c r="C20" s="41"/>
      <c r="D20" s="41"/>
      <c r="E20" s="1"/>
      <c r="F20" s="1"/>
      <c r="G20" s="46"/>
      <c r="H20" s="41"/>
      <c r="I20" s="41"/>
    </row>
    <row r="21" spans="1:9" ht="12.75">
      <c r="A21" s="1">
        <f>IF(Eingaben!$C$19="",3,Eingaben!$C$19)</f>
        <v>3</v>
      </c>
      <c r="B21" s="46" t="s">
        <v>12</v>
      </c>
      <c r="C21" s="41">
        <f>IF(Eingaben!$C$17="",1,Eingaben!$C$17)</f>
        <v>1</v>
      </c>
      <c r="D21" s="41">
        <f>IF(Eingaben!$C$20="",4,Eingaben!$C$20)</f>
        <v>4</v>
      </c>
      <c r="E21" s="1"/>
      <c r="F21" s="1"/>
      <c r="G21" s="46"/>
      <c r="H21" s="41"/>
      <c r="I21" s="41"/>
    </row>
    <row r="22" spans="1:9" ht="12.75">
      <c r="A22" s="1"/>
      <c r="B22" s="46"/>
      <c r="C22" s="41"/>
      <c r="D22" s="41"/>
      <c r="E22" s="1"/>
      <c r="F22" s="1"/>
      <c r="G22" s="46"/>
      <c r="H22" s="41"/>
      <c r="I22" s="41"/>
    </row>
    <row r="23" spans="1:9" ht="12.75">
      <c r="A23" s="1">
        <f>IF(Eingaben!$C$20="",4,Eingaben!$C$20)</f>
        <v>4</v>
      </c>
      <c r="B23" s="46" t="s">
        <v>12</v>
      </c>
      <c r="C23" s="41">
        <f>IF(Eingaben!$C$18="",2,Eingaben!$C$18)</f>
        <v>2</v>
      </c>
      <c r="D23" s="41">
        <f>IF(Eingaben!$C$19="",3,Eingaben!$C$19)</f>
        <v>3</v>
      </c>
      <c r="E23" s="1"/>
      <c r="F23" s="1"/>
      <c r="G23" s="46"/>
      <c r="H23" s="41"/>
      <c r="I23" s="41"/>
    </row>
    <row r="24" spans="1:9" ht="12.75">
      <c r="A24" s="1"/>
      <c r="B24" s="46"/>
      <c r="C24" s="41"/>
      <c r="D24" s="41"/>
      <c r="E24" s="1"/>
      <c r="F24" s="1"/>
      <c r="G24" s="46"/>
      <c r="H24" s="41"/>
      <c r="I24" s="41"/>
    </row>
    <row r="25" spans="1:9" ht="12.75">
      <c r="A25" s="1"/>
      <c r="B25" s="46"/>
      <c r="C25" s="41"/>
      <c r="D25" s="41"/>
      <c r="E25" s="1"/>
      <c r="F25" s="1"/>
      <c r="G25" s="46"/>
      <c r="H25" s="41"/>
      <c r="I25" s="41"/>
    </row>
    <row r="26" spans="1:9" ht="12.75">
      <c r="A26" s="1"/>
      <c r="B26" s="46"/>
      <c r="C26" s="1"/>
      <c r="D26" s="1"/>
      <c r="E26" s="1"/>
      <c r="F26" s="1"/>
      <c r="G26" s="46"/>
      <c r="H26" s="41"/>
      <c r="I26" s="41"/>
    </row>
    <row r="27" spans="1:9" ht="12.75">
      <c r="A27" s="1"/>
      <c r="B27" s="46"/>
      <c r="C27" s="1"/>
      <c r="D27" s="1"/>
      <c r="E27" s="1"/>
      <c r="F27" s="1"/>
      <c r="G27" s="46"/>
      <c r="H27" s="41"/>
      <c r="I27" s="41"/>
    </row>
  </sheetData>
  <phoneticPr fontId="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/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18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18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17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17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13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19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19</v>
      </c>
      <c r="AK11" s="15"/>
      <c r="AL11" s="15"/>
      <c r="AM11" s="32">
        <f>Eingaben!C13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22</v>
      </c>
      <c r="K14" s="53" t="s">
        <v>12</v>
      </c>
      <c r="L14" s="54">
        <f>IF(Eingaben!$C$20="",4,Eingaben!$C$20)</f>
        <v>4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22</v>
      </c>
      <c r="AH14" s="53" t="s">
        <v>12</v>
      </c>
      <c r="AI14" s="54">
        <f>IF(Eingaben!$C$18="",2,Eingaben!$C$18)</f>
        <v>2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28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IF(Eingaben!$C$17="",1,Eingaben!$C$17)</f>
        <v>1</v>
      </c>
      <c r="K17" s="53" t="s">
        <v>12</v>
      </c>
      <c r="L17" s="54">
        <f>IF(Eingaben!$C$18="",2,Eingaben!$C$18)</f>
        <v>2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IF(Eingaben!$C$19="",3,Eingaben!$C$19)</f>
        <v>3</v>
      </c>
      <c r="AH17" s="53" t="s">
        <v>12</v>
      </c>
      <c r="AI17" s="54">
        <f>IF(Eingaben!$C$20="",4,Eingaben!$C$20)</f>
        <v>4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22" t="s">
        <v>15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14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15</v>
      </c>
      <c r="V19" s="24"/>
      <c r="W19" s="9"/>
      <c r="X19" s="22" t="s">
        <v>15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14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15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14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14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16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16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16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16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15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14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15</v>
      </c>
      <c r="V24" s="24"/>
      <c r="W24" s="9"/>
      <c r="X24" s="22" t="s">
        <v>15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14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15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14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14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16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16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16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16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15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14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15</v>
      </c>
      <c r="V29" s="24"/>
      <c r="W29" s="9"/>
      <c r="X29" s="22" t="s">
        <v>15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14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15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14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14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16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16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16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16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28" customFormat="1" ht="13.5" thickBot="1">
      <c r="A34" s="1" t="s">
        <v>20</v>
      </c>
      <c r="B34" s="2"/>
      <c r="C34" s="2"/>
      <c r="D34" s="2"/>
      <c r="E34" s="29"/>
      <c r="F34" s="29"/>
      <c r="G34" s="30" t="s">
        <v>12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20</v>
      </c>
      <c r="Y34" s="2"/>
      <c r="Z34" s="2"/>
      <c r="AA34" s="2"/>
      <c r="AB34" s="29"/>
      <c r="AC34" s="29"/>
      <c r="AD34" s="30" t="s">
        <v>12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21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21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/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18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18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17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17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13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19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19</v>
      </c>
      <c r="AK11" s="15"/>
      <c r="AL11" s="15"/>
      <c r="AM11" s="32">
        <f>Eingaben!C13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22</v>
      </c>
      <c r="K14" s="53" t="s">
        <v>12</v>
      </c>
      <c r="L14" s="54">
        <f>IF(Eingaben!$C$19="",3,Eingaben!$C$19)</f>
        <v>3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22</v>
      </c>
      <c r="AH14" s="53" t="s">
        <v>12</v>
      </c>
      <c r="AI14" s="54">
        <f>IF(Eingaben!$C$17="",1,Eingaben!$C$17)</f>
        <v>1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IF(Eingaben!$C$20="",4,Eingaben!$C$20)</f>
        <v>4</v>
      </c>
      <c r="K17" s="53" t="s">
        <v>12</v>
      </c>
      <c r="L17" s="54">
        <f>IF(Eingaben!$C$17="",1,Eingaben!$C$17)</f>
        <v>1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IF(Eingaben!$C$18="",2,Eingaben!$C$18)</f>
        <v>2</v>
      </c>
      <c r="AH17" s="53" t="s">
        <v>12</v>
      </c>
      <c r="AI17" s="54">
        <f>IF(Eingaben!$C$19="",3,Eingaben!$C$19)</f>
        <v>3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15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14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15</v>
      </c>
      <c r="V19" s="24"/>
      <c r="W19" s="9"/>
      <c r="X19" s="22" t="s">
        <v>15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14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15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14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14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16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16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16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16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15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14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15</v>
      </c>
      <c r="V24" s="24"/>
      <c r="W24" s="9"/>
      <c r="X24" s="22" t="s">
        <v>15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14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15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14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14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16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16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16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16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15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14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15</v>
      </c>
      <c r="V29" s="24"/>
      <c r="W29" s="9"/>
      <c r="X29" s="22" t="s">
        <v>15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14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15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14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14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16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16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16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16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20</v>
      </c>
      <c r="B34" s="2"/>
      <c r="C34" s="2"/>
      <c r="D34" s="2"/>
      <c r="E34" s="29"/>
      <c r="F34" s="29"/>
      <c r="G34" s="30" t="s">
        <v>12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20</v>
      </c>
      <c r="Y34" s="2"/>
      <c r="Z34" s="2"/>
      <c r="AA34" s="2"/>
      <c r="AB34" s="29"/>
      <c r="AC34" s="29"/>
      <c r="AD34" s="30" t="s">
        <v>12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21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21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/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18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18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17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17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13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19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19</v>
      </c>
      <c r="AK11" s="15"/>
      <c r="AL11" s="15"/>
      <c r="AM11" s="32">
        <f>Eingaben!C13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22</v>
      </c>
      <c r="K14" s="53" t="s">
        <v>12</v>
      </c>
      <c r="L14" s="54">
        <f>IF(Eingaben!$C$20="",4,Eingaben!$C$20)</f>
        <v>4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22</v>
      </c>
      <c r="AH14" s="53" t="s">
        <v>12</v>
      </c>
      <c r="AI14" s="54">
        <f>IF(Eingaben!$C$19="",3,Eingaben!$C$19)</f>
        <v>3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IF(Eingaben!$C$19="",3,Eingaben!$C$19)</f>
        <v>3</v>
      </c>
      <c r="K17" s="53" t="s">
        <v>12</v>
      </c>
      <c r="L17" s="54">
        <f>IF(Eingaben!$C$17="",1,Eingaben!$C$17)</f>
        <v>1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IF(Eingaben!$C$20="",4,Eingaben!$C$20)</f>
        <v>4</v>
      </c>
      <c r="AH17" s="53" t="s">
        <v>12</v>
      </c>
      <c r="AI17" s="54">
        <f>IF(Eingaben!$C$18="",2,Eingaben!$C$18)</f>
        <v>2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15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14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15</v>
      </c>
      <c r="V19" s="24"/>
      <c r="W19" s="9"/>
      <c r="X19" s="22" t="s">
        <v>15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14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15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14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14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16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16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16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16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15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14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15</v>
      </c>
      <c r="V24" s="24"/>
      <c r="W24" s="9"/>
      <c r="X24" s="22" t="s">
        <v>15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14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15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14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14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16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16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16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16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15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14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15</v>
      </c>
      <c r="V29" s="24"/>
      <c r="W29" s="9"/>
      <c r="X29" s="22" t="s">
        <v>15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14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15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14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14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16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16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16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16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20</v>
      </c>
      <c r="B34" s="2"/>
      <c r="C34" s="2"/>
      <c r="D34" s="2"/>
      <c r="E34" s="29"/>
      <c r="F34" s="29"/>
      <c r="G34" s="30" t="s">
        <v>12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20</v>
      </c>
      <c r="Y34" s="2"/>
      <c r="Z34" s="2"/>
      <c r="AA34" s="2"/>
      <c r="AB34" s="29"/>
      <c r="AC34" s="29"/>
      <c r="AD34" s="30" t="s">
        <v>12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21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21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topLeftCell="A16" workbookViewId="0">
      <selection activeCell="B27" sqref="B27"/>
    </sheetView>
  </sheetViews>
  <sheetFormatPr baseColWidth="10" defaultColWidth="11.5703125" defaultRowHeight="18"/>
  <cols>
    <col min="1" max="1" width="3.42578125" style="109" customWidth="1"/>
    <col min="2" max="2" width="37" style="57" bestFit="1" customWidth="1"/>
    <col min="3" max="3" width="4.7109375" style="57" customWidth="1"/>
    <col min="4" max="4" width="2.7109375" style="57" customWidth="1"/>
    <col min="5" max="6" width="4.7109375" style="57" customWidth="1"/>
    <col min="7" max="7" width="2.7109375" style="57" customWidth="1"/>
    <col min="8" max="9" width="4.7109375" style="57" customWidth="1"/>
    <col min="10" max="10" width="2.7109375" style="57" customWidth="1"/>
    <col min="11" max="12" width="4.7109375" style="57" customWidth="1"/>
    <col min="13" max="13" width="2.7109375" style="57" customWidth="1"/>
    <col min="14" max="14" width="4.7109375" style="57" customWidth="1"/>
    <col min="15" max="22" width="2.7109375" style="57" hidden="1" customWidth="1"/>
    <col min="23" max="23" width="10.5703125" style="58" bestFit="1" customWidth="1"/>
    <col min="24" max="24" width="4" style="57" customWidth="1"/>
    <col min="25" max="25" width="2.7109375" style="57" customWidth="1"/>
    <col min="26" max="26" width="4" style="57" customWidth="1"/>
    <col min="27" max="27" width="5.5703125" style="57" bestFit="1" customWidth="1"/>
    <col min="28" max="28" width="4" style="57" customWidth="1"/>
    <col min="29" max="29" width="2.7109375" style="57" customWidth="1"/>
    <col min="30" max="30" width="4" style="57" customWidth="1"/>
    <col min="31" max="31" width="4.5703125" style="57" bestFit="1" customWidth="1"/>
    <col min="32" max="32" width="8.140625" style="59" bestFit="1" customWidth="1"/>
    <col min="33" max="16384" width="11.5703125" style="57"/>
  </cols>
  <sheetData>
    <row r="1" spans="1:32" s="114" customFormat="1" ht="65.25" customHeight="1">
      <c r="A1" s="113"/>
      <c r="B1" s="113"/>
      <c r="W1" s="115"/>
      <c r="AF1" s="116"/>
    </row>
    <row r="2" spans="1:32" s="114" customFormat="1" ht="17.25" customHeight="1">
      <c r="A2" s="113"/>
      <c r="W2" s="115"/>
      <c r="AF2" s="116"/>
    </row>
    <row r="3" spans="1:32" s="114" customFormat="1" ht="15.75">
      <c r="A3" s="113"/>
      <c r="M3" s="117" t="s">
        <v>18</v>
      </c>
      <c r="W3" s="115"/>
      <c r="AF3" s="116"/>
    </row>
    <row r="4" spans="1:32" s="114" customFormat="1" ht="15.75">
      <c r="A4" s="113"/>
      <c r="L4" s="118" t="s">
        <v>17</v>
      </c>
      <c r="N4" s="119">
        <f>Eingaben!C3</f>
        <v>0</v>
      </c>
      <c r="W4" s="115"/>
      <c r="AF4" s="116"/>
    </row>
    <row r="5" spans="1:32" s="114" customFormat="1" ht="13.5" customHeight="1">
      <c r="A5" s="113"/>
      <c r="L5" s="118"/>
      <c r="N5" s="119"/>
      <c r="W5" s="115"/>
      <c r="AF5" s="116"/>
    </row>
    <row r="6" spans="1:32" s="114" customFormat="1" ht="13.5" customHeight="1">
      <c r="A6" s="113"/>
      <c r="I6" s="120">
        <f>Eingaben!C5</f>
        <v>0</v>
      </c>
      <c r="J6" s="120"/>
      <c r="K6" s="120"/>
      <c r="L6" s="122"/>
      <c r="M6" s="121">
        <f>Eingaben!C7</f>
        <v>0</v>
      </c>
      <c r="N6" s="123"/>
      <c r="W6" s="134">
        <f>Eingaben!C9</f>
        <v>0</v>
      </c>
      <c r="X6" s="134"/>
      <c r="AF6" s="116"/>
    </row>
    <row r="7" spans="1:32" s="114" customFormat="1" ht="13.5" customHeight="1">
      <c r="A7" s="113"/>
      <c r="I7" s="120"/>
      <c r="J7" s="120"/>
      <c r="K7" s="120"/>
      <c r="L7" s="122"/>
      <c r="M7" s="121"/>
      <c r="N7" s="123"/>
      <c r="W7" s="115"/>
      <c r="AF7" s="116"/>
    </row>
    <row r="8" spans="1:32" s="114" customFormat="1">
      <c r="A8" s="113"/>
      <c r="I8" s="120"/>
      <c r="J8" s="120"/>
      <c r="K8" s="120"/>
      <c r="M8" s="126" t="s">
        <v>5</v>
      </c>
      <c r="N8" s="110">
        <f>Eingaben!C11</f>
        <v>0</v>
      </c>
      <c r="W8" s="115"/>
      <c r="AF8" s="116"/>
    </row>
    <row r="9" spans="1:32" ht="20.100000000000001" customHeight="1" thickBot="1">
      <c r="A9" s="112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60"/>
      <c r="Y9" s="60"/>
      <c r="Z9" s="60"/>
      <c r="AA9" s="60"/>
      <c r="AB9" s="60"/>
      <c r="AC9" s="60"/>
      <c r="AD9" s="60"/>
      <c r="AE9" s="60"/>
      <c r="AF9" s="62"/>
    </row>
    <row r="10" spans="1:32" s="72" customFormat="1" ht="21" thickBot="1">
      <c r="A10" s="124"/>
      <c r="B10" s="63"/>
      <c r="C10" s="62"/>
      <c r="D10" s="62">
        <v>1</v>
      </c>
      <c r="E10" s="64"/>
      <c r="F10" s="62"/>
      <c r="G10" s="62">
        <v>2</v>
      </c>
      <c r="H10" s="64"/>
      <c r="I10" s="62"/>
      <c r="J10" s="65">
        <v>3</v>
      </c>
      <c r="K10" s="64"/>
      <c r="L10" s="62"/>
      <c r="M10" s="65">
        <v>4</v>
      </c>
      <c r="N10" s="64"/>
      <c r="O10" s="66">
        <v>1</v>
      </c>
      <c r="P10" s="66">
        <v>2</v>
      </c>
      <c r="Q10" s="66">
        <v>3</v>
      </c>
      <c r="R10" s="66">
        <v>4</v>
      </c>
      <c r="S10" s="66">
        <v>1</v>
      </c>
      <c r="T10" s="66">
        <v>2</v>
      </c>
      <c r="U10" s="66">
        <v>3</v>
      </c>
      <c r="V10" s="66">
        <v>4</v>
      </c>
      <c r="W10" s="64" t="s">
        <v>24</v>
      </c>
      <c r="X10" s="67" t="s">
        <v>25</v>
      </c>
      <c r="Y10" s="68"/>
      <c r="Z10" s="69"/>
      <c r="AA10" s="63"/>
      <c r="AB10" s="67" t="s">
        <v>26</v>
      </c>
      <c r="AC10" s="68"/>
      <c r="AD10" s="70"/>
      <c r="AE10" s="71"/>
      <c r="AF10" s="65" t="s">
        <v>27</v>
      </c>
    </row>
    <row r="11" spans="1:32">
      <c r="A11" s="110"/>
      <c r="B11" s="73"/>
      <c r="C11" s="74"/>
      <c r="D11" s="74"/>
      <c r="E11" s="75"/>
      <c r="F11" s="76" t="str">
        <f>IF(ISNUMBER(E14),E14,"")</f>
        <v/>
      </c>
      <c r="G11" s="76" t="s">
        <v>12</v>
      </c>
      <c r="H11" s="77" t="str">
        <f>IF(ISNUMBER(C14),C14,"")</f>
        <v/>
      </c>
      <c r="I11" s="76" t="str">
        <f>IF(ISNUMBER(E17),E17,"")</f>
        <v/>
      </c>
      <c r="J11" s="78" t="s">
        <v>12</v>
      </c>
      <c r="K11" s="77" t="str">
        <f>IF(ISNUMBER(C17),C17,"")</f>
        <v/>
      </c>
      <c r="L11" s="76" t="str">
        <f>IF(ISNUMBER(E20),E20,"")</f>
        <v/>
      </c>
      <c r="M11" s="78" t="s">
        <v>12</v>
      </c>
      <c r="N11" s="77" t="str">
        <f>IF(ISNUMBER(C20),C20,"")</f>
        <v/>
      </c>
      <c r="O11" s="79" t="str">
        <f t="shared" ref="O11:O22" si="0">IF(AND(ISNUMBER(C11),ISNUMBER(E11)),IF(C11&gt;E11,1,0),"")</f>
        <v/>
      </c>
      <c r="P11" s="79" t="str">
        <f t="shared" ref="P11:P22" si="1">IF(AND(ISNUMBER(F11),ISNUMBER(H11)),IF(F11&gt;H11,1,0),"")</f>
        <v/>
      </c>
      <c r="Q11" s="79" t="str">
        <f t="shared" ref="Q11:Q22" si="2">IF(AND(ISNUMBER(I11),ISNUMBER(K11)),IF(I11&gt;K11,1,0),"")</f>
        <v/>
      </c>
      <c r="R11" s="79" t="str">
        <f t="shared" ref="R11:R22" si="3">IF(AND(ISNUMBER(L11),ISNUMBER(N11)),IF(L11&gt;N11,1,0),"")</f>
        <v/>
      </c>
      <c r="S11" s="79"/>
      <c r="T11" s="79"/>
      <c r="U11" s="79"/>
      <c r="V11" s="79"/>
      <c r="W11" s="80"/>
      <c r="X11" s="79"/>
      <c r="Y11" s="81"/>
      <c r="Z11" s="82"/>
      <c r="AA11" s="83" t="str">
        <f t="shared" ref="AA11:AA22" si="4">IF(ISERROR(X11/Z11),"",X11/Z11)</f>
        <v/>
      </c>
      <c r="AB11" s="79"/>
      <c r="AC11" s="81"/>
      <c r="AD11" s="84"/>
      <c r="AE11" s="83" t="str">
        <f t="shared" ref="AE11:AE22" si="5">IF(ISERROR(AB11/AD11),"",AB11/AD11)</f>
        <v/>
      </c>
    </row>
    <row r="12" spans="1:32">
      <c r="A12" s="110">
        <v>1</v>
      </c>
      <c r="B12" s="73">
        <f>IF(Eingaben!$C$17="",1,Eingaben!$C$17)</f>
        <v>1</v>
      </c>
      <c r="C12" s="74"/>
      <c r="D12" s="74"/>
      <c r="E12" s="75"/>
      <c r="F12" s="76" t="str">
        <f>IF(ISNUMBER(E15),E15,"")</f>
        <v/>
      </c>
      <c r="G12" s="76" t="s">
        <v>12</v>
      </c>
      <c r="H12" s="77" t="str">
        <f>IF(ISNUMBER(C15),C15,"")</f>
        <v/>
      </c>
      <c r="I12" s="76" t="str">
        <f>IF(ISNUMBER(E18),E18,"")</f>
        <v/>
      </c>
      <c r="J12" s="78" t="s">
        <v>12</v>
      </c>
      <c r="K12" s="77" t="str">
        <f>IF(ISNUMBER(C18),C18,"")</f>
        <v/>
      </c>
      <c r="L12" s="76" t="str">
        <f>IF(ISNUMBER(E21),E21,"")</f>
        <v/>
      </c>
      <c r="M12" s="78" t="s">
        <v>12</v>
      </c>
      <c r="N12" s="77" t="str">
        <f>IF(ISNUMBER(C21),C21,"")</f>
        <v/>
      </c>
      <c r="O12" s="79" t="str">
        <f t="shared" si="0"/>
        <v/>
      </c>
      <c r="P12" s="79" t="str">
        <f t="shared" si="1"/>
        <v/>
      </c>
      <c r="Q12" s="79" t="str">
        <f t="shared" si="2"/>
        <v/>
      </c>
      <c r="R12" s="79" t="str">
        <f t="shared" si="3"/>
        <v/>
      </c>
      <c r="S12" s="79">
        <f>IF(SUM(O11:O13)&gt;=2,2,0)</f>
        <v>0</v>
      </c>
      <c r="T12" s="79">
        <f>IF(SUM(P11:P13)&gt;=2,2,0)</f>
        <v>0</v>
      </c>
      <c r="U12" s="79">
        <f>IF(SUM(Q11:Q13)&gt;=2,2,0)</f>
        <v>0</v>
      </c>
      <c r="V12" s="79">
        <f>IF(SUM(R11:R13)&gt;=2,2,0)</f>
        <v>0</v>
      </c>
      <c r="W12" s="80">
        <f>SUM(S12:V12)</f>
        <v>0</v>
      </c>
      <c r="X12" s="79">
        <f>COUNTIF(O11:R13,1)</f>
        <v>0</v>
      </c>
      <c r="Y12" s="81" t="s">
        <v>12</v>
      </c>
      <c r="Z12" s="82">
        <f>COUNTIF(O11:R13,0)</f>
        <v>0</v>
      </c>
      <c r="AA12" s="83" t="str">
        <f t="shared" si="4"/>
        <v/>
      </c>
      <c r="AB12" s="79">
        <f>SUM(F11:F13,I11:I13,L11:L13)</f>
        <v>0</v>
      </c>
      <c r="AC12" s="81" t="s">
        <v>12</v>
      </c>
      <c r="AD12" s="82">
        <f>SUM(H11:H13,K11:K13,N11:N13)</f>
        <v>0</v>
      </c>
      <c r="AE12" s="83" t="str">
        <f t="shared" si="5"/>
        <v/>
      </c>
    </row>
    <row r="13" spans="1:32" ht="18.75" thickBot="1">
      <c r="A13" s="111"/>
      <c r="B13" s="85"/>
      <c r="C13" s="86"/>
      <c r="D13" s="86"/>
      <c r="E13" s="87"/>
      <c r="F13" s="88" t="str">
        <f>IF(ISNUMBER(E16),E16,"")</f>
        <v/>
      </c>
      <c r="G13" s="88" t="s">
        <v>12</v>
      </c>
      <c r="H13" s="89" t="str">
        <f>IF(ISNUMBER(C16),C16,"")</f>
        <v/>
      </c>
      <c r="I13" s="90" t="str">
        <f>IF(ISNUMBER(E19),E19,"")</f>
        <v/>
      </c>
      <c r="J13" s="88" t="s">
        <v>12</v>
      </c>
      <c r="K13" s="89" t="str">
        <f>IF(ISNUMBER(C19),C19,"")</f>
        <v/>
      </c>
      <c r="L13" s="90" t="str">
        <f>IF(ISNUMBER(E22),E22,"")</f>
        <v/>
      </c>
      <c r="M13" s="88" t="s">
        <v>12</v>
      </c>
      <c r="N13" s="89" t="str">
        <f>IF(ISNUMBER(C22),C22,"")</f>
        <v/>
      </c>
      <c r="O13" s="91" t="str">
        <f t="shared" si="0"/>
        <v/>
      </c>
      <c r="P13" s="92" t="str">
        <f t="shared" si="1"/>
        <v/>
      </c>
      <c r="Q13" s="92" t="str">
        <f t="shared" si="2"/>
        <v/>
      </c>
      <c r="R13" s="92" t="str">
        <f t="shared" si="3"/>
        <v/>
      </c>
      <c r="S13" s="92"/>
      <c r="T13" s="92"/>
      <c r="U13" s="92"/>
      <c r="V13" s="92"/>
      <c r="W13" s="93"/>
      <c r="X13" s="92"/>
      <c r="Y13" s="94"/>
      <c r="Z13" s="95"/>
      <c r="AA13" s="96" t="str">
        <f t="shared" si="4"/>
        <v/>
      </c>
      <c r="AB13" s="92"/>
      <c r="AC13" s="97"/>
      <c r="AD13" s="95"/>
      <c r="AE13" s="96" t="str">
        <f t="shared" si="5"/>
        <v/>
      </c>
      <c r="AF13" s="62"/>
    </row>
    <row r="14" spans="1:32">
      <c r="A14" s="110"/>
      <c r="B14" s="73"/>
      <c r="C14" s="98"/>
      <c r="D14" s="99" t="s">
        <v>12</v>
      </c>
      <c r="E14" s="100"/>
      <c r="F14" s="74"/>
      <c r="G14" s="74"/>
      <c r="H14" s="75"/>
      <c r="I14" s="76" t="str">
        <f>IF(ISNUMBER(H17),H17,"")</f>
        <v/>
      </c>
      <c r="J14" s="78" t="s">
        <v>12</v>
      </c>
      <c r="K14" s="77" t="str">
        <f>IF(ISNUMBER(F17),F17,"")</f>
        <v/>
      </c>
      <c r="L14" s="76" t="str">
        <f>IF(ISNUMBER(H20),H20,"")</f>
        <v/>
      </c>
      <c r="M14" s="78" t="s">
        <v>12</v>
      </c>
      <c r="N14" s="77" t="str">
        <f>IF(ISNUMBER(F20),F20,"")</f>
        <v/>
      </c>
      <c r="O14" s="79" t="str">
        <f t="shared" si="0"/>
        <v/>
      </c>
      <c r="P14" s="79" t="str">
        <f t="shared" si="1"/>
        <v/>
      </c>
      <c r="Q14" s="79" t="str">
        <f t="shared" si="2"/>
        <v/>
      </c>
      <c r="R14" s="79" t="str">
        <f t="shared" si="3"/>
        <v/>
      </c>
      <c r="S14" s="79"/>
      <c r="T14" s="79"/>
      <c r="U14" s="79"/>
      <c r="V14" s="79"/>
      <c r="W14" s="80"/>
      <c r="X14" s="79"/>
      <c r="Y14" s="81"/>
      <c r="Z14" s="82"/>
      <c r="AA14" s="83" t="str">
        <f t="shared" si="4"/>
        <v/>
      </c>
      <c r="AB14" s="79"/>
      <c r="AC14" s="81"/>
      <c r="AD14" s="82"/>
      <c r="AE14" s="83" t="str">
        <f t="shared" si="5"/>
        <v/>
      </c>
    </row>
    <row r="15" spans="1:32">
      <c r="A15" s="110">
        <v>2</v>
      </c>
      <c r="B15" s="73">
        <f>IF(Eingaben!$C$18="",2,Eingaben!$C$18)</f>
        <v>2</v>
      </c>
      <c r="C15" s="98"/>
      <c r="D15" s="99" t="s">
        <v>12</v>
      </c>
      <c r="E15" s="100"/>
      <c r="F15" s="74"/>
      <c r="G15" s="74"/>
      <c r="H15" s="75"/>
      <c r="I15" s="76" t="str">
        <f>IF(ISNUMBER(H18),H18,"")</f>
        <v/>
      </c>
      <c r="J15" s="78" t="s">
        <v>12</v>
      </c>
      <c r="K15" s="77" t="str">
        <f>IF(ISNUMBER(F18),F18,"")</f>
        <v/>
      </c>
      <c r="L15" s="76" t="str">
        <f>IF(ISNUMBER(H21),H21,"")</f>
        <v/>
      </c>
      <c r="M15" s="78" t="s">
        <v>12</v>
      </c>
      <c r="N15" s="77" t="str">
        <f>IF(ISNUMBER(F21),F21,"")</f>
        <v/>
      </c>
      <c r="O15" s="79" t="str">
        <f t="shared" si="0"/>
        <v/>
      </c>
      <c r="P15" s="79" t="str">
        <f t="shared" si="1"/>
        <v/>
      </c>
      <c r="Q15" s="79" t="str">
        <f t="shared" si="2"/>
        <v/>
      </c>
      <c r="R15" s="79" t="str">
        <f t="shared" si="3"/>
        <v/>
      </c>
      <c r="S15" s="79">
        <f>IF(SUM(O14:O16)&gt;=2,2,0)</f>
        <v>0</v>
      </c>
      <c r="T15" s="79">
        <f>IF(SUM(P14:P16)&gt;=2,2,0)</f>
        <v>0</v>
      </c>
      <c r="U15" s="79">
        <f>IF(SUM(Q14:Q16)&gt;=2,2,0)</f>
        <v>0</v>
      </c>
      <c r="V15" s="79">
        <f>IF(SUM(R14:R16)&gt;=2,2,0)</f>
        <v>0</v>
      </c>
      <c r="W15" s="80">
        <f>SUM(S15:V15)</f>
        <v>0</v>
      </c>
      <c r="X15" s="79">
        <f>COUNTIF(O14:R16,1)</f>
        <v>0</v>
      </c>
      <c r="Y15" s="81" t="s">
        <v>12</v>
      </c>
      <c r="Z15" s="82">
        <f>COUNTIF(O14:R16,0)</f>
        <v>0</v>
      </c>
      <c r="AA15" s="83" t="str">
        <f t="shared" si="4"/>
        <v/>
      </c>
      <c r="AB15" s="79">
        <f>SUM(C14:C16,I14:I16,L14:L16)</f>
        <v>0</v>
      </c>
      <c r="AC15" s="81" t="s">
        <v>12</v>
      </c>
      <c r="AD15" s="82">
        <f>SUM(E14:E16,K14:K16,N14:N16)</f>
        <v>0</v>
      </c>
      <c r="AE15" s="83" t="str">
        <f t="shared" si="5"/>
        <v/>
      </c>
    </row>
    <row r="16" spans="1:32" ht="18.75" thickBot="1">
      <c r="A16" s="111"/>
      <c r="B16" s="85"/>
      <c r="C16" s="101"/>
      <c r="D16" s="102" t="s">
        <v>12</v>
      </c>
      <c r="E16" s="103"/>
      <c r="F16" s="86"/>
      <c r="G16" s="86"/>
      <c r="H16" s="87"/>
      <c r="I16" s="90" t="str">
        <f>IF(ISNUMBER(H19),H19,"")</f>
        <v/>
      </c>
      <c r="J16" s="88" t="s">
        <v>12</v>
      </c>
      <c r="K16" s="89" t="str">
        <f>IF(ISNUMBER(F19),F19,"")</f>
        <v/>
      </c>
      <c r="L16" s="90" t="str">
        <f>IF(ISNUMBER(H22),H22,"")</f>
        <v/>
      </c>
      <c r="M16" s="88" t="s">
        <v>12</v>
      </c>
      <c r="N16" s="89" t="str">
        <f>IF(ISNUMBER(F22),F22,"")</f>
        <v/>
      </c>
      <c r="O16" s="91" t="str">
        <f t="shared" si="0"/>
        <v/>
      </c>
      <c r="P16" s="92" t="str">
        <f t="shared" si="1"/>
        <v/>
      </c>
      <c r="Q16" s="92" t="str">
        <f t="shared" si="2"/>
        <v/>
      </c>
      <c r="R16" s="92" t="str">
        <f t="shared" si="3"/>
        <v/>
      </c>
      <c r="S16" s="92"/>
      <c r="T16" s="92"/>
      <c r="U16" s="92"/>
      <c r="V16" s="92"/>
      <c r="W16" s="93"/>
      <c r="X16" s="92"/>
      <c r="Y16" s="97"/>
      <c r="Z16" s="95"/>
      <c r="AA16" s="96" t="str">
        <f t="shared" si="4"/>
        <v/>
      </c>
      <c r="AB16" s="92"/>
      <c r="AC16" s="97"/>
      <c r="AD16" s="95"/>
      <c r="AE16" s="96" t="str">
        <f t="shared" si="5"/>
        <v/>
      </c>
      <c r="AF16" s="62"/>
    </row>
    <row r="17" spans="1:32">
      <c r="A17" s="110"/>
      <c r="B17" s="73"/>
      <c r="C17" s="98"/>
      <c r="D17" s="99" t="s">
        <v>12</v>
      </c>
      <c r="E17" s="100"/>
      <c r="F17" s="98"/>
      <c r="G17" s="99" t="s">
        <v>12</v>
      </c>
      <c r="H17" s="100"/>
      <c r="I17" s="74"/>
      <c r="J17" s="104"/>
      <c r="K17" s="75"/>
      <c r="L17" s="76" t="str">
        <f>IF(ISNUMBER(K20),K20,"")</f>
        <v/>
      </c>
      <c r="M17" s="78" t="s">
        <v>12</v>
      </c>
      <c r="N17" s="77" t="str">
        <f>IF(ISNUMBER(I20),I20,"")</f>
        <v/>
      </c>
      <c r="O17" s="79" t="str">
        <f t="shared" si="0"/>
        <v/>
      </c>
      <c r="P17" s="79" t="str">
        <f t="shared" si="1"/>
        <v/>
      </c>
      <c r="Q17" s="79" t="str">
        <f t="shared" si="2"/>
        <v/>
      </c>
      <c r="R17" s="79" t="str">
        <f t="shared" si="3"/>
        <v/>
      </c>
      <c r="S17" s="79"/>
      <c r="T17" s="79"/>
      <c r="U17" s="79"/>
      <c r="V17" s="79"/>
      <c r="W17" s="80"/>
      <c r="X17" s="79"/>
      <c r="Y17" s="81"/>
      <c r="Z17" s="82"/>
      <c r="AA17" s="83" t="str">
        <f t="shared" si="4"/>
        <v/>
      </c>
      <c r="AB17" s="79"/>
      <c r="AC17" s="81"/>
      <c r="AD17" s="82"/>
      <c r="AE17" s="83" t="str">
        <f t="shared" si="5"/>
        <v/>
      </c>
    </row>
    <row r="18" spans="1:32">
      <c r="A18" s="110">
        <v>3</v>
      </c>
      <c r="B18" s="73">
        <f>IF(Eingaben!$C$19="",3,Eingaben!$C$19)</f>
        <v>3</v>
      </c>
      <c r="C18" s="98"/>
      <c r="D18" s="99" t="s">
        <v>12</v>
      </c>
      <c r="E18" s="100"/>
      <c r="F18" s="98"/>
      <c r="G18" s="99" t="s">
        <v>12</v>
      </c>
      <c r="H18" s="100"/>
      <c r="I18" s="74"/>
      <c r="J18" s="104"/>
      <c r="K18" s="75"/>
      <c r="L18" s="76" t="str">
        <f>IF(ISNUMBER(K21),K21,"")</f>
        <v/>
      </c>
      <c r="M18" s="78" t="s">
        <v>12</v>
      </c>
      <c r="N18" s="77" t="str">
        <f>IF(ISNUMBER(I21),I21,"")</f>
        <v/>
      </c>
      <c r="O18" s="79" t="str">
        <f t="shared" si="0"/>
        <v/>
      </c>
      <c r="P18" s="79" t="str">
        <f t="shared" si="1"/>
        <v/>
      </c>
      <c r="Q18" s="79" t="str">
        <f t="shared" si="2"/>
        <v/>
      </c>
      <c r="R18" s="79" t="str">
        <f t="shared" si="3"/>
        <v/>
      </c>
      <c r="S18" s="79">
        <f>IF(SUM(O17:O19)&gt;=2,2,0)</f>
        <v>0</v>
      </c>
      <c r="T18" s="79">
        <f>IF(SUM(P17:P19)&gt;=2,2,0)</f>
        <v>0</v>
      </c>
      <c r="U18" s="79">
        <f>IF(SUM(Q17:Q19)&gt;=2,2,0)</f>
        <v>0</v>
      </c>
      <c r="V18" s="79">
        <f>IF(SUM(R17:R19)&gt;=2,2,0)</f>
        <v>0</v>
      </c>
      <c r="W18" s="80">
        <f>SUM(S18:V18)</f>
        <v>0</v>
      </c>
      <c r="X18" s="79">
        <f>COUNTIF(O17:R19,1)</f>
        <v>0</v>
      </c>
      <c r="Y18" s="81" t="s">
        <v>12</v>
      </c>
      <c r="Z18" s="82">
        <f>COUNTIF(O17:R19,0)</f>
        <v>0</v>
      </c>
      <c r="AA18" s="83" t="str">
        <f t="shared" si="4"/>
        <v/>
      </c>
      <c r="AB18" s="79">
        <f>SUM(C17:C19,F17:F19,L17:L19)</f>
        <v>0</v>
      </c>
      <c r="AC18" s="81" t="s">
        <v>12</v>
      </c>
      <c r="AD18" s="82">
        <f>SUM(E17:E19,H17:H19,N17:N19)</f>
        <v>0</v>
      </c>
      <c r="AE18" s="83" t="str">
        <f t="shared" si="5"/>
        <v/>
      </c>
    </row>
    <row r="19" spans="1:32" ht="18.75" thickBot="1">
      <c r="A19" s="111"/>
      <c r="B19" s="85"/>
      <c r="C19" s="101"/>
      <c r="D19" s="102" t="s">
        <v>12</v>
      </c>
      <c r="E19" s="103"/>
      <c r="F19" s="101"/>
      <c r="G19" s="102" t="s">
        <v>12</v>
      </c>
      <c r="H19" s="103"/>
      <c r="I19" s="86"/>
      <c r="J19" s="86"/>
      <c r="K19" s="87"/>
      <c r="L19" s="90" t="str">
        <f>IF(ISNUMBER(K22),K22,"")</f>
        <v/>
      </c>
      <c r="M19" s="88" t="s">
        <v>12</v>
      </c>
      <c r="N19" s="89" t="str">
        <f>IF(ISNUMBER(I22),I22,"")</f>
        <v/>
      </c>
      <c r="O19" s="91" t="str">
        <f t="shared" si="0"/>
        <v/>
      </c>
      <c r="P19" s="92" t="str">
        <f t="shared" si="1"/>
        <v/>
      </c>
      <c r="Q19" s="92" t="str">
        <f t="shared" si="2"/>
        <v/>
      </c>
      <c r="R19" s="92" t="str">
        <f t="shared" si="3"/>
        <v/>
      </c>
      <c r="S19" s="92"/>
      <c r="T19" s="92"/>
      <c r="U19" s="92"/>
      <c r="V19" s="92"/>
      <c r="W19" s="93"/>
      <c r="X19" s="92"/>
      <c r="Y19" s="97"/>
      <c r="Z19" s="95"/>
      <c r="AA19" s="96" t="str">
        <f t="shared" si="4"/>
        <v/>
      </c>
      <c r="AB19" s="92"/>
      <c r="AC19" s="97"/>
      <c r="AD19" s="95"/>
      <c r="AE19" s="96" t="str">
        <f t="shared" si="5"/>
        <v/>
      </c>
      <c r="AF19" s="62"/>
    </row>
    <row r="20" spans="1:32">
      <c r="A20" s="110"/>
      <c r="B20" s="73"/>
      <c r="C20" s="98"/>
      <c r="D20" s="99" t="s">
        <v>12</v>
      </c>
      <c r="E20" s="100"/>
      <c r="F20" s="98"/>
      <c r="G20" s="99" t="s">
        <v>12</v>
      </c>
      <c r="H20" s="100"/>
      <c r="I20" s="98"/>
      <c r="J20" s="105" t="s">
        <v>12</v>
      </c>
      <c r="K20" s="100"/>
      <c r="L20" s="74"/>
      <c r="M20" s="104"/>
      <c r="N20" s="75"/>
      <c r="O20" s="79" t="str">
        <f t="shared" si="0"/>
        <v/>
      </c>
      <c r="P20" s="79" t="str">
        <f t="shared" si="1"/>
        <v/>
      </c>
      <c r="Q20" s="79" t="str">
        <f t="shared" si="2"/>
        <v/>
      </c>
      <c r="R20" s="79" t="str">
        <f t="shared" si="3"/>
        <v/>
      </c>
      <c r="S20" s="79"/>
      <c r="T20" s="79"/>
      <c r="U20" s="79"/>
      <c r="V20" s="79"/>
      <c r="W20" s="80"/>
      <c r="X20" s="79"/>
      <c r="Y20" s="81"/>
      <c r="Z20" s="82"/>
      <c r="AA20" s="83" t="str">
        <f t="shared" si="4"/>
        <v/>
      </c>
      <c r="AB20" s="79"/>
      <c r="AC20" s="81"/>
      <c r="AD20" s="82"/>
      <c r="AE20" s="83" t="str">
        <f t="shared" si="5"/>
        <v/>
      </c>
    </row>
    <row r="21" spans="1:32">
      <c r="A21" s="110">
        <v>4</v>
      </c>
      <c r="B21" s="73">
        <f>IF(Eingaben!$C$20="",4,Eingaben!$C$20)</f>
        <v>4</v>
      </c>
      <c r="C21" s="98"/>
      <c r="D21" s="99" t="s">
        <v>12</v>
      </c>
      <c r="E21" s="100"/>
      <c r="F21" s="98"/>
      <c r="G21" s="99" t="s">
        <v>12</v>
      </c>
      <c r="H21" s="100"/>
      <c r="I21" s="98"/>
      <c r="J21" s="105" t="s">
        <v>12</v>
      </c>
      <c r="K21" s="100"/>
      <c r="L21" s="74"/>
      <c r="M21" s="104"/>
      <c r="N21" s="75"/>
      <c r="O21" s="79" t="str">
        <f t="shared" si="0"/>
        <v/>
      </c>
      <c r="P21" s="79" t="str">
        <f t="shared" si="1"/>
        <v/>
      </c>
      <c r="Q21" s="79" t="str">
        <f t="shared" si="2"/>
        <v/>
      </c>
      <c r="R21" s="79" t="str">
        <f t="shared" si="3"/>
        <v/>
      </c>
      <c r="S21" s="79">
        <f>IF(SUM(O20:O22)&gt;=2,2,0)</f>
        <v>0</v>
      </c>
      <c r="T21" s="79">
        <f>IF(SUM(P20:P22)&gt;=2,2,0)</f>
        <v>0</v>
      </c>
      <c r="U21" s="79">
        <f>IF(SUM(Q20:Q22)&gt;=2,2,0)</f>
        <v>0</v>
      </c>
      <c r="V21" s="79">
        <f>IF(SUM(R20:R22)&gt;=2,2,0)</f>
        <v>0</v>
      </c>
      <c r="W21" s="80">
        <f>SUM(S21:V21)</f>
        <v>0</v>
      </c>
      <c r="X21" s="79">
        <f>COUNTIF(O20:R22,1)</f>
        <v>0</v>
      </c>
      <c r="Y21" s="81" t="s">
        <v>12</v>
      </c>
      <c r="Z21" s="82">
        <f>COUNTIF(O20:R22,0)</f>
        <v>0</v>
      </c>
      <c r="AA21" s="83" t="str">
        <f t="shared" si="4"/>
        <v/>
      </c>
      <c r="AB21" s="79">
        <f>SUM(C20:C22,F20:F22,I20:I22)</f>
        <v>0</v>
      </c>
      <c r="AC21" s="81" t="s">
        <v>12</v>
      </c>
      <c r="AD21" s="82">
        <f>SUM(E20:E22,H20:H22,K20:K22)</f>
        <v>0</v>
      </c>
      <c r="AE21" s="83" t="str">
        <f t="shared" si="5"/>
        <v/>
      </c>
    </row>
    <row r="22" spans="1:32" ht="18.75" thickBot="1">
      <c r="A22" s="111"/>
      <c r="B22" s="85"/>
      <c r="C22" s="101"/>
      <c r="D22" s="102" t="s">
        <v>12</v>
      </c>
      <c r="E22" s="103"/>
      <c r="F22" s="101"/>
      <c r="G22" s="102" t="s">
        <v>12</v>
      </c>
      <c r="H22" s="103"/>
      <c r="I22" s="101"/>
      <c r="J22" s="102" t="s">
        <v>12</v>
      </c>
      <c r="K22" s="103"/>
      <c r="L22" s="86"/>
      <c r="M22" s="86"/>
      <c r="N22" s="87"/>
      <c r="O22" s="91" t="str">
        <f t="shared" si="0"/>
        <v/>
      </c>
      <c r="P22" s="92" t="str">
        <f t="shared" si="1"/>
        <v/>
      </c>
      <c r="Q22" s="92" t="str">
        <f t="shared" si="2"/>
        <v/>
      </c>
      <c r="R22" s="92" t="str">
        <f t="shared" si="3"/>
        <v/>
      </c>
      <c r="S22" s="92"/>
      <c r="T22" s="92"/>
      <c r="U22" s="92"/>
      <c r="V22" s="92"/>
      <c r="W22" s="93"/>
      <c r="X22" s="92"/>
      <c r="Y22" s="97"/>
      <c r="Z22" s="95"/>
      <c r="AA22" s="96" t="str">
        <f t="shared" si="4"/>
        <v/>
      </c>
      <c r="AB22" s="92"/>
      <c r="AC22" s="97"/>
      <c r="AD22" s="95"/>
      <c r="AE22" s="96" t="str">
        <f t="shared" si="5"/>
        <v/>
      </c>
      <c r="AF22" s="62"/>
    </row>
    <row r="24" spans="1:32">
      <c r="B24" s="106" t="s">
        <v>28</v>
      </c>
      <c r="F24" s="107"/>
      <c r="H24" s="57" t="s">
        <v>29</v>
      </c>
    </row>
    <row r="25" spans="1:32">
      <c r="B25" s="108" t="s">
        <v>38</v>
      </c>
    </row>
    <row r="26" spans="1:32">
      <c r="B26" s="108" t="s">
        <v>39</v>
      </c>
    </row>
    <row r="27" spans="1:32">
      <c r="B27" s="108"/>
    </row>
  </sheetData>
  <phoneticPr fontId="17" type="noConversion"/>
  <pageMargins left="0.78740157480314965" right="0.78740157480314965" top="0.39370078740157483" bottom="0.78740157480314965" header="0.51181102362204722" footer="0.51181102362204722"/>
  <pageSetup paperSize="9" scale="88" orientation="landscape" r:id="rId1"/>
  <headerFooter alignWithMargins="0">
    <oddHeader>&amp;C&amp;O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Eingaben</vt:lpstr>
      <vt:lpstr>Spielplan</vt:lpstr>
      <vt:lpstr>Runde 1 und 2</vt:lpstr>
      <vt:lpstr>Runde 3 und 4</vt:lpstr>
      <vt:lpstr>Runde 5 und 6</vt:lpstr>
      <vt:lpstr>Resultate</vt:lpstr>
    </vt:vector>
  </TitlesOfParts>
  <Company>Winterthur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Lerch</dc:creator>
  <cp:lastModifiedBy>rvno</cp:lastModifiedBy>
  <cp:lastPrinted>2012-10-29T10:32:12Z</cp:lastPrinted>
  <dcterms:created xsi:type="dcterms:W3CDTF">2007-09-11T06:36:42Z</dcterms:created>
  <dcterms:modified xsi:type="dcterms:W3CDTF">2023-02-15T15:02:28Z</dcterms:modified>
</cp:coreProperties>
</file>